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25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H43" i="1"/>
  <c r="J34"/>
  <c r="G18"/>
  <c r="J15"/>
  <c r="I16"/>
  <c r="G16" s="1"/>
  <c r="G14"/>
  <c r="G48"/>
  <c r="H24"/>
  <c r="H44"/>
  <c r="G47"/>
  <c r="G40"/>
  <c r="G38"/>
  <c r="J35"/>
  <c r="J13" s="1"/>
  <c r="H19"/>
  <c r="G19" s="1"/>
  <c r="G36"/>
  <c r="I33"/>
  <c r="G33" s="1"/>
  <c r="G42"/>
  <c r="G24" l="1"/>
  <c r="G49"/>
  <c r="G50"/>
  <c r="I44"/>
  <c r="I43" s="1"/>
  <c r="J44"/>
  <c r="G46"/>
  <c r="G44" s="1"/>
  <c r="G31"/>
  <c r="G30"/>
  <c r="G29"/>
  <c r="H15"/>
  <c r="H13" s="1"/>
  <c r="J12"/>
  <c r="G41"/>
  <c r="H37"/>
  <c r="G37" s="1"/>
  <c r="I34"/>
  <c r="G34" s="1"/>
  <c r="I35"/>
  <c r="I15"/>
  <c r="I13" s="1"/>
  <c r="G17"/>
  <c r="J43"/>
  <c r="G13" l="1"/>
  <c r="G43"/>
  <c r="H12"/>
  <c r="H51" s="1"/>
  <c r="G15"/>
  <c r="G35"/>
  <c r="I12"/>
  <c r="I51" s="1"/>
  <c r="J51"/>
  <c r="G12" l="1"/>
  <c r="G51" s="1"/>
</calcChain>
</file>

<file path=xl/sharedStrings.xml><?xml version="1.0" encoding="utf-8"?>
<sst xmlns="http://schemas.openxmlformats.org/spreadsheetml/2006/main" count="238" uniqueCount="145">
  <si>
    <t>Додаток 7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</si>
  <si>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</si>
  <si>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</si>
  <si>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</si>
  <si>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</si>
  <si>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</si>
  <si>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</si>
  <si>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</si>
  <si>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</si>
  <si>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</si>
  <si>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</si>
  <si>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</si>
  <si>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</si>
  <si>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</si>
  <si>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</si>
  <si>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</si>
  <si>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</si>
  <si>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</si>
  <si>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</si>
  <si>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</si>
  <si>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Комплексна програма підтримки сім"ї, забезпечення гендерної рівності та протидії торгівлі людьми по Музиківській сільської територіальної громади на 2018-2021 роки</t>
  </si>
  <si>
    <t>Рішення сесії від 22.12.2020р. №45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</si>
  <si>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</si>
  <si>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</si>
  <si>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</si>
  <si>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</si>
  <si>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Програма фінансової підтримки КНП "Музиківська амбулаторія ЗПСМ" на 2021 рік</t>
  </si>
  <si>
    <t>0112142</t>
  </si>
  <si>
    <t>2142</t>
  </si>
  <si>
    <t>0763</t>
  </si>
  <si>
    <t>Програми і централізовані заходи боротьби з туберкульозом</t>
  </si>
  <si>
    <t>Програма "Протидія захворюванню на туберкульоз" в Музиківській сільській територіальній громаді на 2018-2021 роки</t>
  </si>
  <si>
    <t>0112144</t>
  </si>
  <si>
    <t>2144</t>
  </si>
  <si>
    <t>Централізовані заходи з лікування хворих на цукровий та нецукровий діабет</t>
  </si>
  <si>
    <t>Програма відшкодування вартості препаратів інсуліну хворим на цукровий діабет жителям Музиківської сільської територіальної громади на 2021 рік</t>
  </si>
  <si>
    <t>0112146</t>
  </si>
  <si>
    <t>2146</t>
  </si>
  <si>
    <t>Відшкодування вартості лікарських засобів для лікування окремих захворювань</t>
  </si>
  <si>
    <t>Програма забезпечення безоплатного відпуску лікарських засобів за рецептами лікарів у разі амбулаторного лікування окремих груп населення та за певними категоріями захворювань на 2021 рік</t>
  </si>
  <si>
    <t>0112152</t>
  </si>
  <si>
    <t>2152</t>
  </si>
  <si>
    <t>Інші програми та заходи у сфері охорони здоров`я</t>
  </si>
  <si>
    <t>Програма забезпечення житлом медичних працівників Музиківської амбулаторії ЗПСМ на 2018-2021 роки</t>
  </si>
  <si>
    <t>Програма боротьби з онкологічними захворюваннями на 2019-2021 роки</t>
  </si>
  <si>
    <t>0113033</t>
  </si>
  <si>
    <t>3033</t>
  </si>
  <si>
    <t>1070</t>
  </si>
  <si>
    <t>Компенсаційні виплати на пільговий проїзд автомобільним транспортом окремим категоріям громадян</t>
  </si>
  <si>
    <t>Програма перевезення окремих пільгових категорій громадян на приміських_x000D_
маршрутах автомобільним транспортом та відшкодування витрат за здійснення_x000D_
перевезення по Музиківській ОТГ на 2018-2021 роки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</si>
  <si>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</si>
  <si>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</si>
  <si>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</si>
  <si>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Забезпечення медикаментами громадян , постраждалих внаслідок Чорнобильської катастрофи по Музиківській сільській територіальній громаді на 2021 рік</t>
  </si>
  <si>
    <t>0113133</t>
  </si>
  <si>
    <t>3133</t>
  </si>
  <si>
    <t>1040</t>
  </si>
  <si>
    <t>Інші заходи та заклади молодіжної політики</t>
  </si>
  <si>
    <t>Програма підтримки молодіжної політики на території Музиківської сільської територіальної громади до 2022 року</t>
  </si>
  <si>
    <t>0113242</t>
  </si>
  <si>
    <t>3242</t>
  </si>
  <si>
    <t>1090</t>
  </si>
  <si>
    <t>Інші заходи у сфері соціального захисту і соціального забезпечення</t>
  </si>
  <si>
    <t>Програма соціального захисту населення Музиківської сільської територіальної громади на 2018-2021 роки</t>
  </si>
  <si>
    <t>Програма медико-соціальної та побутової допомоги громадянам, дюдям похилого віку, людям з інвалідністю, дітям-сиротам, сім"ям, які потребують сторонньої допомоги на 2021 рік (Товариство Червоного Хреста)</t>
  </si>
  <si>
    <t>0115061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</si>
  <si>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</si>
  <si>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</si>
  <si>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</si>
  <si>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Програма розвитку фізичної культури і спорту на території Музиківської сільської територіальної громади на 2018-2021 роки</t>
  </si>
  <si>
    <t>0116013</t>
  </si>
  <si>
    <t>6013</t>
  </si>
  <si>
    <t>0620</t>
  </si>
  <si>
    <t>Забезпечення діяльності водопровідно-каналізаційного господарства</t>
  </si>
  <si>
    <t>Програма підтримки комунальних підприємств на 2021 рік</t>
  </si>
  <si>
    <t>0116030</t>
  </si>
  <si>
    <t>6030</t>
  </si>
  <si>
    <t>Організація благоустрою населених пунктів</t>
  </si>
  <si>
    <t>Програма з благоустрою території Музиківської сільської територіальної громади на 2021 рік</t>
  </si>
  <si>
    <t>0117130</t>
  </si>
  <si>
    <t>7130</t>
  </si>
  <si>
    <t>0421</t>
  </si>
  <si>
    <t>Здійснення заходів із землеустрою</t>
  </si>
  <si>
    <t>Програма розвитку земельних відносин та охорони земель Музиківської сільської територіальної громади на 2018-2021 роки</t>
  </si>
  <si>
    <t>0117140</t>
  </si>
  <si>
    <t>7140</t>
  </si>
  <si>
    <t>Інші заходи у сфері сільського господарства</t>
  </si>
  <si>
    <t>Програма запобігання виникнення та ліквідації спалахів особливо небезпечних інфекційних хвороб тварин на території Музиківської сільської ради на 2021-2022 роки</t>
  </si>
  <si>
    <t>0443</t>
  </si>
  <si>
    <t>0117680</t>
  </si>
  <si>
    <t>7680</t>
  </si>
  <si>
    <t>0490</t>
  </si>
  <si>
    <t>Членські внески до асоціацій органів місцевого самоврядування</t>
  </si>
  <si>
    <t>Програма забезпечення членства Музиківської сільської ради в Асоціаціях на 2021 рік</t>
  </si>
  <si>
    <t>0118220</t>
  </si>
  <si>
    <t>8220</t>
  </si>
  <si>
    <t>0380</t>
  </si>
  <si>
    <t>Заходи та роботи з мобілізаційної підготовки місцевого значення</t>
  </si>
  <si>
    <t>9770</t>
  </si>
  <si>
    <t>Інші субвенції з місцевого бюджету</t>
  </si>
  <si>
    <t>Програма "Розвиток людського капіталу Музиківської територіальної громади" на 2017-2021 роки</t>
  </si>
  <si>
    <t>УСЬОГО</t>
  </si>
  <si>
    <t>X</t>
  </si>
  <si>
    <t>Апарат Музикiвської сiльської ради</t>
  </si>
  <si>
    <t>0117310</t>
  </si>
  <si>
    <t>7310</t>
  </si>
  <si>
    <t>Будівництво 1 об'єктів житлово-комунального господарства</t>
  </si>
  <si>
    <t>0110000</t>
  </si>
  <si>
    <t>Апарат Музиківської сільської ради</t>
  </si>
  <si>
    <t>3700000</t>
  </si>
  <si>
    <t>Фінансовий відділ Музиківської сільської ради</t>
  </si>
  <si>
    <t>3710000</t>
  </si>
  <si>
    <t xml:space="preserve">Будівництво-1 медичних установ та закладів </t>
  </si>
  <si>
    <t xml:space="preserve">Будівництво-1 освітніх установ та закладів </t>
  </si>
  <si>
    <t>0540</t>
  </si>
  <si>
    <t>0118340</t>
  </si>
  <si>
    <t>Природоохоронні заходи за рахунок цільових фондів</t>
  </si>
  <si>
    <t>Розподіл витрат бюджету сільської територіальної громади на реалізацію місцевих/регіональних програм у 2021 році</t>
  </si>
  <si>
    <t xml:space="preserve">Про внесення змін та доповнень
до рішення сесії від 22.12.2020 року №46
 «Про бюджет  Музиківської сільської територіальної 
громади на 2021 рік »
</t>
  </si>
  <si>
    <t>Субвенція з місцевого бюджету державному бюджету на виконання програм соціально-економічного розвитку регіонів</t>
  </si>
  <si>
    <t>0118831</t>
  </si>
  <si>
    <t>8831</t>
  </si>
  <si>
    <t>1060</t>
  </si>
  <si>
    <t>Надання довгострокових кредитів індивідуальним забудовникам житла на селі</t>
  </si>
  <si>
    <t>Програма "Власний дім" на 2021 рік</t>
  </si>
  <si>
    <t>0117350</t>
  </si>
  <si>
    <t>-</t>
  </si>
  <si>
    <t>Розроблення схем планування  та забудови територій (містобудівної документації)</t>
  </si>
  <si>
    <t>0117540</t>
  </si>
  <si>
    <t>7540</t>
  </si>
  <si>
    <t>0460</t>
  </si>
  <si>
    <t>Реалізація заходів, спрямованих на підвищення доступності широкосмугового доступу до Інтернету в сільській місцевості</t>
  </si>
  <si>
    <t>0118240</t>
  </si>
  <si>
    <t>Заходи та роботи з територіальної оборони</t>
  </si>
  <si>
    <t>Програма розвитку та підтримки Трудового архіву Білозерської селищної ради</t>
  </si>
  <si>
    <t>Рішення сесії від 23.07.2021р. №252</t>
  </si>
  <si>
    <t>Програма фінансової підтримки державної політики в сфері казначейського обслуговування місцевого бюджету та супроводження бюджетного процесу  Музиківської сільської територіальної громади на 2021 рік</t>
  </si>
  <si>
    <t>Програма забезпечення пожежної безпеки та запобігання і реагування на надзвичайні ситуації на 2021 рік в населених пунктах Музиківської сільської ради</t>
  </si>
  <si>
    <t>Програма розвитку освіти "Освітній простір Музиківської територіальної громади" на 2018-2021 роки</t>
  </si>
  <si>
    <r>
      <t>до рішення Музиківської сільської ради від 23.09.2021 р.</t>
    </r>
    <r>
      <rPr>
        <sz val="10"/>
        <rFont val="Arial Cyr"/>
        <charset val="204"/>
      </rPr>
      <t xml:space="preserve"> №283</t>
    </r>
  </si>
  <si>
    <t>2151000000</t>
  </si>
  <si>
    <t>План соціально-економічного та культурного розвитку Музиківської сільської територіальної громади на 2021 рік</t>
  </si>
  <si>
    <t>Рішення сесії від 23.09.2021р. №282</t>
  </si>
  <si>
    <t>Рішення сесії від 23.09.2021 р. №282</t>
  </si>
  <si>
    <t xml:space="preserve">Цільова програма "Призовна дільниця" на 2020-2021 роки. </t>
  </si>
</sst>
</file>

<file path=xl/styles.xml><?xml version="1.0" encoding="utf-8"?>
<styleSheet xmlns="http://schemas.openxmlformats.org/spreadsheetml/2006/main">
  <numFmts count="1">
    <numFmt numFmtId="164" formatCode="#,##0;\-#,##0;#,&quot;-&quot;"/>
  </numFmts>
  <fonts count="7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u/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i/>
      <sz val="10"/>
      <color theme="1"/>
      <name val="Arial Cyr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4" fontId="0" fillId="0" borderId="1" xfId="0" quotePrefix="1" applyNumberForma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horizontal="left" vertical="center" wrapText="1"/>
    </xf>
    <xf numFmtId="4" fontId="0" fillId="0" borderId="1" xfId="0" quotePrefix="1" applyNumberForma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top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quotePrefix="1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5" fillId="0" borderId="1" xfId="0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tabSelected="1" topLeftCell="A47" workbookViewId="0">
      <selection activeCell="F49" sqref="F49"/>
    </sheetView>
  </sheetViews>
  <sheetFormatPr defaultRowHeight="12.75"/>
  <cols>
    <col min="1" max="3" width="12" customWidth="1"/>
    <col min="4" max="4" width="40.7109375" customWidth="1"/>
    <col min="5" max="5" width="24.140625" customWidth="1"/>
    <col min="6" max="9" width="13.7109375" customWidth="1"/>
    <col min="10" max="10" width="17.85546875" customWidth="1"/>
    <col min="11" max="11" width="0.5703125" customWidth="1"/>
  </cols>
  <sheetData>
    <row r="1" spans="1:11" ht="18.75" customHeight="1">
      <c r="H1" s="3" t="s">
        <v>0</v>
      </c>
    </row>
    <row r="2" spans="1:11" ht="27.75" customHeight="1">
      <c r="H2" s="42" t="s">
        <v>139</v>
      </c>
      <c r="I2" s="42"/>
      <c r="J2" s="42"/>
      <c r="K2" s="42"/>
    </row>
    <row r="3" spans="1:11" ht="77.25" customHeight="1">
      <c r="H3" s="41" t="s">
        <v>118</v>
      </c>
      <c r="I3" s="41"/>
      <c r="J3" s="41"/>
      <c r="K3" s="41"/>
    </row>
    <row r="4" spans="1:11">
      <c r="H4" s="31">
        <v>2151000000</v>
      </c>
    </row>
    <row r="5" spans="1:11">
      <c r="A5" s="44" t="s">
        <v>117</v>
      </c>
      <c r="B5" s="45"/>
      <c r="C5" s="45"/>
      <c r="D5" s="45"/>
      <c r="E5" s="45"/>
      <c r="F5" s="45"/>
      <c r="G5" s="45"/>
      <c r="H5" s="45"/>
      <c r="I5" s="45"/>
      <c r="J5" s="45"/>
    </row>
    <row r="7" spans="1:11">
      <c r="A7" s="1" t="s">
        <v>140</v>
      </c>
    </row>
    <row r="8" spans="1:11">
      <c r="A8" t="s">
        <v>1</v>
      </c>
      <c r="J8" s="2" t="s">
        <v>2</v>
      </c>
    </row>
    <row r="9" spans="1:11">
      <c r="A9" s="46" t="s">
        <v>3</v>
      </c>
      <c r="B9" s="46" t="s">
        <v>4</v>
      </c>
      <c r="C9" s="46" t="s">
        <v>5</v>
      </c>
      <c r="D9" s="47" t="s">
        <v>6</v>
      </c>
      <c r="E9" s="47" t="s">
        <v>7</v>
      </c>
      <c r="F9" s="46" t="s">
        <v>8</v>
      </c>
      <c r="G9" s="48" t="s">
        <v>9</v>
      </c>
      <c r="H9" s="47" t="s">
        <v>10</v>
      </c>
      <c r="I9" s="47" t="s">
        <v>11</v>
      </c>
      <c r="J9" s="47"/>
    </row>
    <row r="10" spans="1:11" ht="68.099999999999994" customHeight="1">
      <c r="A10" s="47"/>
      <c r="B10" s="47"/>
      <c r="C10" s="47"/>
      <c r="D10" s="47"/>
      <c r="E10" s="47"/>
      <c r="F10" s="47"/>
      <c r="G10" s="48"/>
      <c r="H10" s="47"/>
      <c r="I10" s="4" t="s">
        <v>12</v>
      </c>
      <c r="J10" s="4" t="s">
        <v>13</v>
      </c>
    </row>
    <row r="11" spans="1:11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6">
        <v>7</v>
      </c>
      <c r="H11" s="5">
        <v>8</v>
      </c>
      <c r="I11" s="5">
        <v>9</v>
      </c>
      <c r="J11" s="5">
        <v>10</v>
      </c>
    </row>
    <row r="12" spans="1:11">
      <c r="A12" s="7" t="s">
        <v>14</v>
      </c>
      <c r="B12" s="8" t="s">
        <v>15</v>
      </c>
      <c r="C12" s="8" t="s">
        <v>15</v>
      </c>
      <c r="D12" s="8" t="s">
        <v>103</v>
      </c>
      <c r="E12" s="8" t="s">
        <v>15</v>
      </c>
      <c r="F12" s="8" t="s">
        <v>15</v>
      </c>
      <c r="G12" s="9">
        <f>G13</f>
        <v>5880244.4000000004</v>
      </c>
      <c r="H12" s="10">
        <f t="shared" ref="H12:J12" si="0">H13</f>
        <v>3153379</v>
      </c>
      <c r="I12" s="10">
        <f t="shared" si="0"/>
        <v>2726865.4</v>
      </c>
      <c r="J12" s="10">
        <f t="shared" si="0"/>
        <v>2446865.4</v>
      </c>
    </row>
    <row r="13" spans="1:11">
      <c r="A13" s="26" t="s">
        <v>107</v>
      </c>
      <c r="B13" s="23"/>
      <c r="C13" s="24"/>
      <c r="D13" s="25" t="s">
        <v>108</v>
      </c>
      <c r="E13" s="8" t="s">
        <v>15</v>
      </c>
      <c r="F13" s="8" t="s">
        <v>15</v>
      </c>
      <c r="G13" s="9">
        <f>SUM(G14:G42)</f>
        <v>5880244.4000000004</v>
      </c>
      <c r="H13" s="9">
        <f t="shared" ref="H13:J13" si="1">SUM(H14:H42)</f>
        <v>3153379</v>
      </c>
      <c r="I13" s="9">
        <f t="shared" si="1"/>
        <v>2726865.4</v>
      </c>
      <c r="J13" s="9">
        <f t="shared" si="1"/>
        <v>2446865.4</v>
      </c>
    </row>
    <row r="14" spans="1:11" ht="102" customHeight="1">
      <c r="A14" s="11" t="s">
        <v>16</v>
      </c>
      <c r="B14" s="12" t="s">
        <v>17</v>
      </c>
      <c r="C14" s="12" t="s">
        <v>18</v>
      </c>
      <c r="D14" s="12" t="s">
        <v>19</v>
      </c>
      <c r="E14" s="12" t="s">
        <v>20</v>
      </c>
      <c r="F14" s="12" t="s">
        <v>21</v>
      </c>
      <c r="G14" s="13">
        <f>H14</f>
        <v>1500</v>
      </c>
      <c r="H14" s="14">
        <v>1500</v>
      </c>
      <c r="I14" s="14">
        <v>0</v>
      </c>
      <c r="J14" s="14">
        <v>0</v>
      </c>
    </row>
    <row r="15" spans="1:11" ht="77.25" customHeight="1">
      <c r="A15" s="11" t="s">
        <v>22</v>
      </c>
      <c r="B15" s="12" t="s">
        <v>23</v>
      </c>
      <c r="C15" s="12" t="s">
        <v>24</v>
      </c>
      <c r="D15" s="12" t="s">
        <v>25</v>
      </c>
      <c r="E15" s="12" t="s">
        <v>26</v>
      </c>
      <c r="F15" s="12" t="s">
        <v>142</v>
      </c>
      <c r="G15" s="13">
        <f>H15+I15</f>
        <v>830000</v>
      </c>
      <c r="H15" s="14">
        <f>869200-H17</f>
        <v>822200</v>
      </c>
      <c r="I15" s="14">
        <f>J15</f>
        <v>7800</v>
      </c>
      <c r="J15" s="14">
        <f>7800</f>
        <v>7800</v>
      </c>
    </row>
    <row r="16" spans="1:11" ht="77.25" customHeight="1">
      <c r="A16" s="11" t="s">
        <v>22</v>
      </c>
      <c r="B16" s="12" t="s">
        <v>23</v>
      </c>
      <c r="C16" s="12" t="s">
        <v>24</v>
      </c>
      <c r="D16" s="12" t="s">
        <v>25</v>
      </c>
      <c r="E16" s="12" t="s">
        <v>141</v>
      </c>
      <c r="F16" s="12" t="s">
        <v>142</v>
      </c>
      <c r="G16" s="13">
        <f>H16+I16</f>
        <v>1000000</v>
      </c>
      <c r="H16" s="14"/>
      <c r="I16" s="14">
        <f>J16</f>
        <v>1000000</v>
      </c>
      <c r="J16" s="14">
        <v>1000000</v>
      </c>
    </row>
    <row r="17" spans="1:10" ht="77.25" customHeight="1">
      <c r="A17" s="11" t="s">
        <v>22</v>
      </c>
      <c r="B17" s="12" t="s">
        <v>23</v>
      </c>
      <c r="C17" s="12" t="s">
        <v>24</v>
      </c>
      <c r="D17" s="12" t="s">
        <v>25</v>
      </c>
      <c r="E17" s="12" t="s">
        <v>31</v>
      </c>
      <c r="F17" s="12" t="s">
        <v>142</v>
      </c>
      <c r="G17" s="13">
        <f>H17</f>
        <v>47000</v>
      </c>
      <c r="H17" s="14">
        <v>47000</v>
      </c>
      <c r="I17" s="14">
        <v>0</v>
      </c>
      <c r="J17" s="14">
        <v>0</v>
      </c>
    </row>
    <row r="18" spans="1:10" ht="84.75" customHeight="1">
      <c r="A18" s="11" t="s">
        <v>27</v>
      </c>
      <c r="B18" s="12" t="s">
        <v>28</v>
      </c>
      <c r="C18" s="12" t="s">
        <v>29</v>
      </c>
      <c r="D18" s="12" t="s">
        <v>30</v>
      </c>
      <c r="E18" s="12" t="s">
        <v>31</v>
      </c>
      <c r="F18" s="12" t="s">
        <v>142</v>
      </c>
      <c r="G18" s="13">
        <f>H18</f>
        <v>10295</v>
      </c>
      <c r="H18" s="14">
        <v>10295</v>
      </c>
      <c r="I18" s="14">
        <v>0</v>
      </c>
      <c r="J18" s="14">
        <v>0</v>
      </c>
    </row>
    <row r="19" spans="1:10" ht="96.75" customHeight="1">
      <c r="A19" s="11" t="s">
        <v>32</v>
      </c>
      <c r="B19" s="12" t="s">
        <v>33</v>
      </c>
      <c r="C19" s="12" t="s">
        <v>29</v>
      </c>
      <c r="D19" s="12" t="s">
        <v>34</v>
      </c>
      <c r="E19" s="12" t="s">
        <v>35</v>
      </c>
      <c r="F19" s="12" t="s">
        <v>142</v>
      </c>
      <c r="G19" s="13">
        <f>H19</f>
        <v>225072</v>
      </c>
      <c r="H19" s="19">
        <f>76972+148100</f>
        <v>225072</v>
      </c>
      <c r="I19" s="14">
        <v>0</v>
      </c>
      <c r="J19" s="14">
        <v>0</v>
      </c>
    </row>
    <row r="20" spans="1:10" ht="123.75" customHeight="1">
      <c r="A20" s="11" t="s">
        <v>36</v>
      </c>
      <c r="B20" s="12" t="s">
        <v>37</v>
      </c>
      <c r="C20" s="12" t="s">
        <v>29</v>
      </c>
      <c r="D20" s="12" t="s">
        <v>38</v>
      </c>
      <c r="E20" s="12" t="s">
        <v>39</v>
      </c>
      <c r="F20" s="12" t="s">
        <v>21</v>
      </c>
      <c r="G20" s="13">
        <v>51000</v>
      </c>
      <c r="H20" s="14">
        <v>51000</v>
      </c>
      <c r="I20" s="14">
        <v>0</v>
      </c>
      <c r="J20" s="14">
        <v>0</v>
      </c>
    </row>
    <row r="21" spans="1:10" ht="81" customHeight="1">
      <c r="A21" s="11" t="s">
        <v>40</v>
      </c>
      <c r="B21" s="12" t="s">
        <v>41</v>
      </c>
      <c r="C21" s="12" t="s">
        <v>29</v>
      </c>
      <c r="D21" s="12" t="s">
        <v>42</v>
      </c>
      <c r="E21" s="12" t="s">
        <v>43</v>
      </c>
      <c r="F21" s="12" t="s">
        <v>21</v>
      </c>
      <c r="G21" s="13">
        <v>150000</v>
      </c>
      <c r="H21" s="14">
        <v>150000</v>
      </c>
      <c r="I21" s="14">
        <v>0</v>
      </c>
      <c r="J21" s="14">
        <v>0</v>
      </c>
    </row>
    <row r="22" spans="1:10" ht="51">
      <c r="A22" s="11" t="s">
        <v>40</v>
      </c>
      <c r="B22" s="12" t="s">
        <v>41</v>
      </c>
      <c r="C22" s="12" t="s">
        <v>29</v>
      </c>
      <c r="D22" s="12" t="s">
        <v>42</v>
      </c>
      <c r="E22" s="12" t="s">
        <v>44</v>
      </c>
      <c r="F22" s="12" t="s">
        <v>21</v>
      </c>
      <c r="G22" s="13">
        <v>5000</v>
      </c>
      <c r="H22" s="14">
        <v>5000</v>
      </c>
      <c r="I22" s="14">
        <v>0</v>
      </c>
      <c r="J22" s="14">
        <v>0</v>
      </c>
    </row>
    <row r="23" spans="1:10" ht="152.25" customHeight="1">
      <c r="A23" s="11" t="s">
        <v>45</v>
      </c>
      <c r="B23" s="12" t="s">
        <v>46</v>
      </c>
      <c r="C23" s="12" t="s">
        <v>47</v>
      </c>
      <c r="D23" s="12" t="s">
        <v>48</v>
      </c>
      <c r="E23" s="12" t="s">
        <v>49</v>
      </c>
      <c r="F23" s="12" t="s">
        <v>21</v>
      </c>
      <c r="G23" s="13">
        <v>150000</v>
      </c>
      <c r="H23" s="14">
        <v>150000</v>
      </c>
      <c r="I23" s="14">
        <v>0</v>
      </c>
      <c r="J23" s="14">
        <v>0</v>
      </c>
    </row>
    <row r="24" spans="1:10" ht="116.25" customHeight="1">
      <c r="A24" s="11" t="s">
        <v>50</v>
      </c>
      <c r="B24" s="12" t="s">
        <v>51</v>
      </c>
      <c r="C24" s="12" t="s">
        <v>47</v>
      </c>
      <c r="D24" s="12" t="s">
        <v>52</v>
      </c>
      <c r="E24" s="12" t="s">
        <v>53</v>
      </c>
      <c r="F24" s="12" t="s">
        <v>142</v>
      </c>
      <c r="G24" s="13">
        <f>H24</f>
        <v>4703</v>
      </c>
      <c r="H24" s="19">
        <f>7703-3000</f>
        <v>4703</v>
      </c>
      <c r="I24" s="14">
        <v>0</v>
      </c>
      <c r="J24" s="14">
        <v>0</v>
      </c>
    </row>
    <row r="25" spans="1:10" ht="82.5" customHeight="1">
      <c r="A25" s="11" t="s">
        <v>54</v>
      </c>
      <c r="B25" s="12" t="s">
        <v>55</v>
      </c>
      <c r="C25" s="12" t="s">
        <v>56</v>
      </c>
      <c r="D25" s="12" t="s">
        <v>57</v>
      </c>
      <c r="E25" s="12" t="s">
        <v>58</v>
      </c>
      <c r="F25" s="12" t="s">
        <v>142</v>
      </c>
      <c r="G25" s="13">
        <v>5000</v>
      </c>
      <c r="H25" s="14">
        <v>5000</v>
      </c>
      <c r="I25" s="14">
        <v>0</v>
      </c>
      <c r="J25" s="14">
        <v>0</v>
      </c>
    </row>
    <row r="26" spans="1:10" ht="74.25" customHeight="1">
      <c r="A26" s="11" t="s">
        <v>59</v>
      </c>
      <c r="B26" s="12" t="s">
        <v>60</v>
      </c>
      <c r="C26" s="12" t="s">
        <v>61</v>
      </c>
      <c r="D26" s="12" t="s">
        <v>62</v>
      </c>
      <c r="E26" s="12" t="s">
        <v>63</v>
      </c>
      <c r="F26" s="12" t="s">
        <v>142</v>
      </c>
      <c r="G26" s="13">
        <v>200000</v>
      </c>
      <c r="H26" s="14">
        <v>200000</v>
      </c>
      <c r="I26" s="14">
        <v>0</v>
      </c>
      <c r="J26" s="14">
        <v>0</v>
      </c>
    </row>
    <row r="27" spans="1:10" ht="140.25" customHeight="1">
      <c r="A27" s="11" t="s">
        <v>59</v>
      </c>
      <c r="B27" s="12" t="s">
        <v>60</v>
      </c>
      <c r="C27" s="12" t="s">
        <v>61</v>
      </c>
      <c r="D27" s="12" t="s">
        <v>62</v>
      </c>
      <c r="E27" s="12" t="s">
        <v>64</v>
      </c>
      <c r="F27" s="12" t="s">
        <v>21</v>
      </c>
      <c r="G27" s="13">
        <v>110000</v>
      </c>
      <c r="H27" s="14">
        <v>110000</v>
      </c>
      <c r="I27" s="14">
        <v>0</v>
      </c>
      <c r="J27" s="14">
        <v>0</v>
      </c>
    </row>
    <row r="28" spans="1:10" ht="101.25" hidden="1" customHeight="1">
      <c r="A28" s="11" t="s">
        <v>65</v>
      </c>
      <c r="B28" s="12" t="s">
        <v>66</v>
      </c>
      <c r="C28" s="12" t="s">
        <v>67</v>
      </c>
      <c r="D28" s="12" t="s">
        <v>68</v>
      </c>
      <c r="E28" s="12" t="s">
        <v>69</v>
      </c>
      <c r="F28" s="12" t="s">
        <v>21</v>
      </c>
      <c r="G28" s="13">
        <v>0</v>
      </c>
      <c r="H28" s="14">
        <v>0</v>
      </c>
      <c r="I28" s="14">
        <v>0</v>
      </c>
      <c r="J28" s="14">
        <v>0</v>
      </c>
    </row>
    <row r="29" spans="1:10" ht="51">
      <c r="A29" s="11" t="s">
        <v>70</v>
      </c>
      <c r="B29" s="12" t="s">
        <v>71</v>
      </c>
      <c r="C29" s="12" t="s">
        <v>72</v>
      </c>
      <c r="D29" s="12" t="s">
        <v>73</v>
      </c>
      <c r="E29" s="12" t="s">
        <v>74</v>
      </c>
      <c r="F29" s="12" t="s">
        <v>142</v>
      </c>
      <c r="G29" s="13">
        <f>H29</f>
        <v>693866</v>
      </c>
      <c r="H29" s="14">
        <v>693866</v>
      </c>
      <c r="I29" s="14">
        <v>0</v>
      </c>
      <c r="J29" s="14">
        <v>0</v>
      </c>
    </row>
    <row r="30" spans="1:10" ht="79.5" customHeight="1">
      <c r="A30" s="11" t="s">
        <v>75</v>
      </c>
      <c r="B30" s="12" t="s">
        <v>76</v>
      </c>
      <c r="C30" s="12" t="s">
        <v>72</v>
      </c>
      <c r="D30" s="12" t="s">
        <v>77</v>
      </c>
      <c r="E30" s="12" t="s">
        <v>78</v>
      </c>
      <c r="F30" s="12" t="s">
        <v>142</v>
      </c>
      <c r="G30" s="13">
        <f>H30</f>
        <v>348857</v>
      </c>
      <c r="H30" s="14">
        <v>348857</v>
      </c>
      <c r="I30" s="14">
        <v>0</v>
      </c>
      <c r="J30" s="14">
        <v>0</v>
      </c>
    </row>
    <row r="31" spans="1:10" s="38" customFormat="1" ht="90" customHeight="1">
      <c r="A31" s="39" t="s">
        <v>79</v>
      </c>
      <c r="B31" s="36" t="s">
        <v>80</v>
      </c>
      <c r="C31" s="36" t="s">
        <v>81</v>
      </c>
      <c r="D31" s="36" t="s">
        <v>82</v>
      </c>
      <c r="E31" s="36" t="s">
        <v>83</v>
      </c>
      <c r="F31" s="36" t="s">
        <v>21</v>
      </c>
      <c r="G31" s="37">
        <f>H31</f>
        <v>50000</v>
      </c>
      <c r="H31" s="19">
        <v>50000</v>
      </c>
      <c r="I31" s="19">
        <v>0</v>
      </c>
      <c r="J31" s="19">
        <v>0</v>
      </c>
    </row>
    <row r="32" spans="1:10" ht="114.75" customHeight="1">
      <c r="A32" s="11" t="s">
        <v>84</v>
      </c>
      <c r="B32" s="12" t="s">
        <v>85</v>
      </c>
      <c r="C32" s="12" t="s">
        <v>81</v>
      </c>
      <c r="D32" s="12" t="s">
        <v>86</v>
      </c>
      <c r="E32" s="12" t="s">
        <v>87</v>
      </c>
      <c r="F32" s="12" t="s">
        <v>142</v>
      </c>
      <c r="G32" s="13">
        <v>5000</v>
      </c>
      <c r="H32" s="14">
        <v>5000</v>
      </c>
      <c r="I32" s="14">
        <v>0</v>
      </c>
      <c r="J32" s="14">
        <v>0</v>
      </c>
    </row>
    <row r="33" spans="1:10" ht="88.5" customHeight="1">
      <c r="A33" s="20" t="s">
        <v>104</v>
      </c>
      <c r="B33" s="20" t="s">
        <v>105</v>
      </c>
      <c r="C33" s="21" t="s">
        <v>88</v>
      </c>
      <c r="D33" s="18" t="s">
        <v>106</v>
      </c>
      <c r="E33" s="12" t="s">
        <v>74</v>
      </c>
      <c r="F33" s="12" t="s">
        <v>142</v>
      </c>
      <c r="G33" s="13">
        <f>I33</f>
        <v>66858</v>
      </c>
      <c r="H33" s="14">
        <v>0</v>
      </c>
      <c r="I33" s="19">
        <f>J33</f>
        <v>66858</v>
      </c>
      <c r="J33" s="19">
        <v>66858</v>
      </c>
    </row>
    <row r="34" spans="1:10" ht="88.5" customHeight="1">
      <c r="A34" s="27">
        <v>117321</v>
      </c>
      <c r="B34" s="28">
        <v>7321</v>
      </c>
      <c r="C34" s="12" t="s">
        <v>88</v>
      </c>
      <c r="D34" s="12" t="s">
        <v>113</v>
      </c>
      <c r="E34" s="12" t="s">
        <v>141</v>
      </c>
      <c r="F34" s="12" t="s">
        <v>142</v>
      </c>
      <c r="G34" s="13">
        <f>I34</f>
        <v>448351.4</v>
      </c>
      <c r="H34" s="14">
        <v>0</v>
      </c>
      <c r="I34" s="14">
        <f>J34</f>
        <v>448351.4</v>
      </c>
      <c r="J34" s="14">
        <f>21316+16343+410692.4</f>
        <v>448351.4</v>
      </c>
    </row>
    <row r="35" spans="1:10" ht="88.5" customHeight="1">
      <c r="A35" s="27">
        <v>117322</v>
      </c>
      <c r="B35" s="28">
        <v>7322</v>
      </c>
      <c r="C35" s="12" t="s">
        <v>88</v>
      </c>
      <c r="D35" s="12" t="s">
        <v>112</v>
      </c>
      <c r="E35" s="12" t="s">
        <v>141</v>
      </c>
      <c r="F35" s="12" t="s">
        <v>142</v>
      </c>
      <c r="G35" s="13">
        <f>I35</f>
        <v>73856</v>
      </c>
      <c r="H35" s="14">
        <v>0</v>
      </c>
      <c r="I35" s="14">
        <f>J35</f>
        <v>73856</v>
      </c>
      <c r="J35" s="14">
        <f>7906+16000+49950</f>
        <v>73856</v>
      </c>
    </row>
    <row r="36" spans="1:10" s="38" customFormat="1" ht="90" customHeight="1">
      <c r="A36" s="34" t="s">
        <v>125</v>
      </c>
      <c r="B36" s="35">
        <v>7350</v>
      </c>
      <c r="C36" s="35" t="s">
        <v>88</v>
      </c>
      <c r="D36" s="36" t="s">
        <v>127</v>
      </c>
      <c r="E36" s="36" t="s">
        <v>83</v>
      </c>
      <c r="F36" s="36" t="s">
        <v>21</v>
      </c>
      <c r="G36" s="37">
        <f>I36</f>
        <v>850000</v>
      </c>
      <c r="H36" s="19" t="s">
        <v>126</v>
      </c>
      <c r="I36" s="19">
        <v>850000</v>
      </c>
      <c r="J36" s="19">
        <v>850000</v>
      </c>
    </row>
    <row r="37" spans="1:10" ht="75.75" customHeight="1">
      <c r="A37" s="11" t="s">
        <v>89</v>
      </c>
      <c r="B37" s="12" t="s">
        <v>90</v>
      </c>
      <c r="C37" s="12" t="s">
        <v>91</v>
      </c>
      <c r="D37" s="12" t="s">
        <v>92</v>
      </c>
      <c r="E37" s="12" t="s">
        <v>93</v>
      </c>
      <c r="F37" s="12" t="s">
        <v>143</v>
      </c>
      <c r="G37" s="13">
        <f>H37</f>
        <v>7486</v>
      </c>
      <c r="H37" s="14">
        <f>3743*2</f>
        <v>7486</v>
      </c>
      <c r="I37" s="14">
        <v>0</v>
      </c>
      <c r="J37" s="14">
        <v>0</v>
      </c>
    </row>
    <row r="38" spans="1:10" s="38" customFormat="1" ht="90" customHeight="1">
      <c r="A38" s="34" t="s">
        <v>128</v>
      </c>
      <c r="B38" s="35" t="s">
        <v>129</v>
      </c>
      <c r="C38" s="35" t="s">
        <v>130</v>
      </c>
      <c r="D38" s="36" t="s">
        <v>131</v>
      </c>
      <c r="E38" s="12" t="s">
        <v>141</v>
      </c>
      <c r="F38" s="12" t="s">
        <v>143</v>
      </c>
      <c r="G38" s="37">
        <f>H38</f>
        <v>93600</v>
      </c>
      <c r="H38" s="19">
        <v>93600</v>
      </c>
      <c r="I38" s="19">
        <v>0</v>
      </c>
      <c r="J38" s="19">
        <v>0</v>
      </c>
    </row>
    <row r="39" spans="1:10" ht="70.5" customHeight="1">
      <c r="A39" s="11" t="s">
        <v>94</v>
      </c>
      <c r="B39" s="12" t="s">
        <v>95</v>
      </c>
      <c r="C39" s="12" t="s">
        <v>96</v>
      </c>
      <c r="D39" s="12" t="s">
        <v>97</v>
      </c>
      <c r="E39" s="12" t="s">
        <v>144</v>
      </c>
      <c r="F39" s="12" t="s">
        <v>143</v>
      </c>
      <c r="G39" s="13">
        <v>20000</v>
      </c>
      <c r="H39" s="14">
        <v>20000</v>
      </c>
      <c r="I39" s="14">
        <v>0</v>
      </c>
      <c r="J39" s="14">
        <v>0</v>
      </c>
    </row>
    <row r="40" spans="1:10" ht="70.5" customHeight="1">
      <c r="A40" s="30" t="s">
        <v>132</v>
      </c>
      <c r="B40" s="28">
        <v>8240</v>
      </c>
      <c r="C40" s="12" t="s">
        <v>96</v>
      </c>
      <c r="D40" s="40" t="s">
        <v>133</v>
      </c>
      <c r="E40" s="12" t="s">
        <v>144</v>
      </c>
      <c r="F40" s="12" t="s">
        <v>143</v>
      </c>
      <c r="G40" s="13">
        <f>H40</f>
        <v>2800</v>
      </c>
      <c r="H40" s="14">
        <v>2800</v>
      </c>
      <c r="I40" s="14">
        <v>0</v>
      </c>
      <c r="J40" s="14">
        <v>0</v>
      </c>
    </row>
    <row r="41" spans="1:10" ht="79.5" customHeight="1">
      <c r="A41" s="30" t="s">
        <v>115</v>
      </c>
      <c r="B41" s="28">
        <v>8340</v>
      </c>
      <c r="C41" s="29" t="s">
        <v>114</v>
      </c>
      <c r="D41" s="12" t="s">
        <v>116</v>
      </c>
      <c r="E41" s="12" t="s">
        <v>83</v>
      </c>
      <c r="F41" s="12" t="s">
        <v>21</v>
      </c>
      <c r="G41" s="13">
        <f>I41</f>
        <v>80000</v>
      </c>
      <c r="H41" s="14">
        <v>0</v>
      </c>
      <c r="I41" s="14">
        <v>80000</v>
      </c>
      <c r="J41" s="14">
        <v>0</v>
      </c>
    </row>
    <row r="42" spans="1:10" ht="38.25">
      <c r="A42" s="11" t="s">
        <v>120</v>
      </c>
      <c r="B42" s="12" t="s">
        <v>121</v>
      </c>
      <c r="C42" s="12" t="s">
        <v>122</v>
      </c>
      <c r="D42" s="12" t="s">
        <v>123</v>
      </c>
      <c r="E42" s="12" t="s">
        <v>124</v>
      </c>
      <c r="F42" s="12" t="s">
        <v>143</v>
      </c>
      <c r="G42" s="13">
        <f>H42+I42</f>
        <v>350000</v>
      </c>
      <c r="H42" s="14">
        <v>150000</v>
      </c>
      <c r="I42" s="14">
        <v>200000</v>
      </c>
      <c r="J42" s="14">
        <v>0</v>
      </c>
    </row>
    <row r="43" spans="1:10" ht="25.5">
      <c r="A43" s="22" t="s">
        <v>109</v>
      </c>
      <c r="B43" s="23"/>
      <c r="C43" s="24"/>
      <c r="D43" s="32" t="s">
        <v>110</v>
      </c>
      <c r="E43" s="8" t="s">
        <v>15</v>
      </c>
      <c r="F43" s="8" t="s">
        <v>15</v>
      </c>
      <c r="G43" s="9">
        <f>G44</f>
        <v>215517</v>
      </c>
      <c r="H43" s="9">
        <f>H44</f>
        <v>215517</v>
      </c>
      <c r="I43" s="9">
        <f t="shared" ref="I43:J43" si="2">I44</f>
        <v>0</v>
      </c>
      <c r="J43" s="9">
        <f t="shared" si="2"/>
        <v>0</v>
      </c>
    </row>
    <row r="44" spans="1:10" ht="25.5">
      <c r="A44" s="22" t="s">
        <v>111</v>
      </c>
      <c r="B44" s="23"/>
      <c r="C44" s="24"/>
      <c r="D44" s="33" t="s">
        <v>110</v>
      </c>
      <c r="E44" s="8" t="s">
        <v>15</v>
      </c>
      <c r="F44" s="8" t="s">
        <v>15</v>
      </c>
      <c r="G44" s="9">
        <f>SUM(G45:G50)</f>
        <v>215517</v>
      </c>
      <c r="H44" s="9">
        <f>SUM(H45:H50)</f>
        <v>215517</v>
      </c>
      <c r="I44" s="9">
        <f t="shared" ref="I44:J44" si="3">I45+I46+I50+I49</f>
        <v>0</v>
      </c>
      <c r="J44" s="9">
        <f t="shared" si="3"/>
        <v>0</v>
      </c>
    </row>
    <row r="45" spans="1:10" ht="87" customHeight="1">
      <c r="A45" s="27">
        <v>3719770</v>
      </c>
      <c r="B45" s="12" t="s">
        <v>98</v>
      </c>
      <c r="C45" s="12" t="s">
        <v>17</v>
      </c>
      <c r="D45" s="12" t="s">
        <v>99</v>
      </c>
      <c r="E45" s="12" t="s">
        <v>100</v>
      </c>
      <c r="F45" s="12" t="s">
        <v>21</v>
      </c>
      <c r="G45" s="13">
        <v>21205</v>
      </c>
      <c r="H45" s="14">
        <v>21205</v>
      </c>
      <c r="I45" s="14">
        <v>0</v>
      </c>
      <c r="J45" s="14">
        <v>0</v>
      </c>
    </row>
    <row r="46" spans="1:10" ht="87" customHeight="1">
      <c r="A46" s="27">
        <v>3719770</v>
      </c>
      <c r="B46" s="12" t="s">
        <v>98</v>
      </c>
      <c r="C46" s="12" t="s">
        <v>17</v>
      </c>
      <c r="D46" s="12" t="s">
        <v>99</v>
      </c>
      <c r="E46" s="12" t="s">
        <v>134</v>
      </c>
      <c r="F46" s="12" t="s">
        <v>142</v>
      </c>
      <c r="G46" s="13">
        <f>H46</f>
        <v>49000</v>
      </c>
      <c r="H46" s="14">
        <v>49000</v>
      </c>
      <c r="I46" s="14">
        <v>0</v>
      </c>
      <c r="J46" s="14">
        <v>0</v>
      </c>
    </row>
    <row r="47" spans="1:10" ht="87" customHeight="1">
      <c r="A47" s="27">
        <v>3719770</v>
      </c>
      <c r="B47" s="12" t="s">
        <v>98</v>
      </c>
      <c r="C47" s="12" t="s">
        <v>17</v>
      </c>
      <c r="D47" s="12" t="s">
        <v>99</v>
      </c>
      <c r="E47" s="12" t="s">
        <v>141</v>
      </c>
      <c r="F47" s="12" t="s">
        <v>142</v>
      </c>
      <c r="G47" s="13">
        <f>H47</f>
        <v>105000</v>
      </c>
      <c r="H47" s="14">
        <v>105000</v>
      </c>
      <c r="I47" s="14">
        <v>0</v>
      </c>
      <c r="J47" s="14">
        <v>0</v>
      </c>
    </row>
    <row r="48" spans="1:10" ht="87" customHeight="1">
      <c r="A48" s="27">
        <v>3719770</v>
      </c>
      <c r="B48" s="12" t="s">
        <v>98</v>
      </c>
      <c r="C48" s="12" t="s">
        <v>17</v>
      </c>
      <c r="D48" s="12" t="s">
        <v>99</v>
      </c>
      <c r="E48" s="12" t="s">
        <v>138</v>
      </c>
      <c r="F48" s="12" t="s">
        <v>142</v>
      </c>
      <c r="G48" s="13">
        <f>H48</f>
        <v>6012</v>
      </c>
      <c r="H48" s="14">
        <v>6012</v>
      </c>
      <c r="I48" s="14">
        <v>0</v>
      </c>
      <c r="J48" s="14"/>
    </row>
    <row r="49" spans="1:10" ht="158.25" customHeight="1">
      <c r="A49" s="27">
        <v>3719800</v>
      </c>
      <c r="B49" s="28">
        <v>9800</v>
      </c>
      <c r="C49" s="28" t="s">
        <v>17</v>
      </c>
      <c r="D49" s="12" t="s">
        <v>119</v>
      </c>
      <c r="E49" s="12" t="s">
        <v>136</v>
      </c>
      <c r="F49" s="12" t="s">
        <v>142</v>
      </c>
      <c r="G49" s="13">
        <f t="shared" ref="G49:G50" si="4">H49</f>
        <v>10000</v>
      </c>
      <c r="H49" s="14">
        <v>10000</v>
      </c>
      <c r="I49" s="14">
        <v>0</v>
      </c>
      <c r="J49" s="14">
        <v>0</v>
      </c>
    </row>
    <row r="50" spans="1:10" ht="107.25" customHeight="1">
      <c r="A50" s="27">
        <v>3719800</v>
      </c>
      <c r="B50" s="28">
        <v>9800</v>
      </c>
      <c r="C50" s="28" t="s">
        <v>17</v>
      </c>
      <c r="D50" s="12" t="s">
        <v>119</v>
      </c>
      <c r="E50" s="12" t="s">
        <v>137</v>
      </c>
      <c r="F50" s="12" t="s">
        <v>135</v>
      </c>
      <c r="G50" s="13">
        <f t="shared" si="4"/>
        <v>24300</v>
      </c>
      <c r="H50" s="14">
        <v>24300</v>
      </c>
      <c r="I50" s="14">
        <v>0</v>
      </c>
      <c r="J50" s="14">
        <v>0</v>
      </c>
    </row>
    <row r="51" spans="1:10">
      <c r="A51" s="15" t="s">
        <v>102</v>
      </c>
      <c r="B51" s="15" t="s">
        <v>102</v>
      </c>
      <c r="C51" s="15" t="s">
        <v>102</v>
      </c>
      <c r="D51" s="16" t="s">
        <v>101</v>
      </c>
      <c r="E51" s="16" t="s">
        <v>102</v>
      </c>
      <c r="F51" s="16" t="s">
        <v>102</v>
      </c>
      <c r="G51" s="17">
        <f>G44+G12</f>
        <v>6095761.4000000004</v>
      </c>
      <c r="H51" s="17">
        <f>H44+H12</f>
        <v>3368896</v>
      </c>
      <c r="I51" s="17">
        <f>I44+I12</f>
        <v>2726865.4</v>
      </c>
      <c r="J51" s="17">
        <f>J44+J12</f>
        <v>2446865.4</v>
      </c>
    </row>
    <row r="53" spans="1:10">
      <c r="A53" s="43"/>
      <c r="B53" s="43"/>
      <c r="C53" s="43"/>
      <c r="D53" s="43"/>
      <c r="E53" s="43"/>
      <c r="F53" s="43"/>
      <c r="G53" s="43"/>
      <c r="H53" s="43"/>
      <c r="I53" s="43"/>
      <c r="J53" s="43"/>
    </row>
  </sheetData>
  <mergeCells count="13">
    <mergeCell ref="H3:K3"/>
    <mergeCell ref="H2:K2"/>
    <mergeCell ref="A53:J53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41" right="0.19685039370078741" top="0" bottom="0" header="0" footer="0"/>
  <pageSetup paperSize="9" scale="46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2021-08-27T13:35:20Z</cp:lastPrinted>
  <dcterms:created xsi:type="dcterms:W3CDTF">2021-01-13T14:04:28Z</dcterms:created>
  <dcterms:modified xsi:type="dcterms:W3CDTF">2021-09-28T13:34:09Z</dcterms:modified>
</cp:coreProperties>
</file>